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GAMER\Downloads\"/>
    </mc:Choice>
  </mc:AlternateContent>
  <bookViews>
    <workbookView xWindow="0" yWindow="0" windowWidth="28800" windowHeight="11736"/>
  </bookViews>
  <sheets>
    <sheet name="APERTURA GLOBAL" sheetId="8" r:id="rId1"/>
    <sheet name="APERTURA POR COBRAR" sheetId="5" r:id="rId2"/>
    <sheet name="APERTURA POR PAGAR" sheetId="6" r:id="rId3"/>
  </sheets>
  <definedNames>
    <definedName name="account_id" localSheetId="0">'APERTURA GLOBAL'!$D$2</definedName>
    <definedName name="account_id" localSheetId="1">'APERTURA POR COBRAR'!$D$2</definedName>
    <definedName name="account_id" localSheetId="2">'APERTURA POR PAGAR'!$D$2</definedName>
  </definedNames>
  <calcPr calcId="162913"/>
  <extLst>
    <ext uri="GoogleSheetsCustomDataVersion2">
      <go:sheetsCustomData xmlns:go="http://customooxmlschemas.google.com/" r:id="rId9" roundtripDataChecksum="4ILlb3HsreprsrbVw//MmBOzpqUJiNEKfzBIW8dgqug="/>
    </ext>
  </extLst>
</workbook>
</file>

<file path=xl/calcChain.xml><?xml version="1.0" encoding="utf-8"?>
<calcChain xmlns="http://schemas.openxmlformats.org/spreadsheetml/2006/main">
  <c r="L4" i="5" l="1"/>
  <c r="S4" i="5"/>
  <c r="P5" i="5"/>
  <c r="S5" i="5" l="1"/>
  <c r="Q2" i="6" l="1"/>
  <c r="Q4" i="6"/>
  <c r="Q3" i="6"/>
  <c r="S2" i="5"/>
  <c r="S3" i="5" l="1"/>
</calcChain>
</file>

<file path=xl/comments1.xml><?xml version="1.0" encoding="utf-8"?>
<comments xmlns="http://schemas.openxmlformats.org/spreadsheetml/2006/main">
  <authors>
    <author/>
  </authors>
  <commentList>
    <comment ref="K1" authorId="0" shapeId="0">
      <text>
        <r>
          <rPr>
            <sz val="10"/>
            <color rgb="FF000000"/>
            <rFont val="Arial"/>
            <family val="2"/>
            <scheme val="minor"/>
          </rPr>
          <t>======
ID#AAABCeJ6ULY
ADMIN    (2023-12-30 17:18:15)
SOLO VAN DOLARES SI ES DEBE POSI Y HABER NEGAT</t>
        </r>
      </text>
    </comment>
    <comment ref="P1" authorId="0" shapeId="0">
      <text>
        <r>
          <rPr>
            <sz val="10"/>
            <color rgb="FF000000"/>
            <rFont val="Arial"/>
            <family val="2"/>
            <scheme val="minor"/>
          </rPr>
          <t>======
ID#AAABCeJ6ULM
ADMIN    (2023-12-30 17:18:15)
AS Y T SOLO VAN DÒLARES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N1" authorId="0" shapeId="0">
      <text>
        <r>
          <rPr>
            <sz val="10"/>
            <color rgb="FF000000"/>
            <rFont val="Arial"/>
            <family val="2"/>
            <scheme val="minor"/>
          </rPr>
          <t>======
ID#AAABCeJ6ULY
ADMIN    (2023-12-30 17:18:15)
SOLO VAN DOLARES SI ES DEBE POSI Y HABER NEGAT</t>
        </r>
      </text>
    </comment>
    <comment ref="S1" authorId="0" shapeId="0">
      <text>
        <r>
          <rPr>
            <sz val="10"/>
            <color rgb="FF000000"/>
            <rFont val="Arial"/>
            <family val="2"/>
            <scheme val="minor"/>
          </rPr>
          <t>======
ID#AAABCeJ6ULM
ADMIN    (2023-12-30 17:18:15)
AS Y T SOLO VAN DÒLARES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N1" authorId="0" shapeId="0">
      <text>
        <r>
          <rPr>
            <sz val="10"/>
            <color rgb="FF000000"/>
            <rFont val="Arial"/>
            <family val="2"/>
            <scheme val="minor"/>
          </rPr>
          <t>======
ID#AAABCeJ6ULY
ADMIN    (2023-12-30 17:18:15)
SOLO VAN DOLARES SI ES DEBE POSI Y HABER NEGAT</t>
        </r>
      </text>
    </comment>
    <comment ref="S1" authorId="0" shapeId="0">
      <text>
        <r>
          <rPr>
            <sz val="10"/>
            <color rgb="FF000000"/>
            <rFont val="Arial"/>
            <family val="2"/>
            <scheme val="minor"/>
          </rPr>
          <t>======
ID#AAABCeJ6ULM
ADMIN    (2023-12-30 17:18:15)
AS Y T SOLO VAN DÒLARES</t>
        </r>
      </text>
    </comment>
  </commentList>
</comments>
</file>

<file path=xl/sharedStrings.xml><?xml version="1.0" encoding="utf-8"?>
<sst xmlns="http://schemas.openxmlformats.org/spreadsheetml/2006/main" count="127" uniqueCount="54">
  <si>
    <t>Diario</t>
  </si>
  <si>
    <t>Fecha</t>
  </si>
  <si>
    <t>Referencia</t>
  </si>
  <si>
    <t>Apuntes contables/Cuenta</t>
  </si>
  <si>
    <t>Apuntes contables/Socio</t>
  </si>
  <si>
    <t>Apuntes contables/Etiqueta</t>
  </si>
  <si>
    <t>Apuntes contables/Tipo de documento</t>
  </si>
  <si>
    <t>Apuntes contables/Fecha vencimiento</t>
  </si>
  <si>
    <t>Apuntes contables/Serie</t>
  </si>
  <si>
    <t>Apuntes contables/Número Documento</t>
  </si>
  <si>
    <t>Apuntes contables/Cuenta Analítica</t>
  </si>
  <si>
    <t>Apuntes contables/Etiquetas analíticas/Id. de la BD</t>
  </si>
  <si>
    <t>Apuntes contables/Moneda de importes</t>
  </si>
  <si>
    <t>Apuntes contables/Moneda</t>
  </si>
  <si>
    <t>Apuntes contables/Debe</t>
  </si>
  <si>
    <t>Apuntes contables/Haber</t>
  </si>
  <si>
    <t>Apuntes contables/T.C</t>
  </si>
  <si>
    <t>Apuntes contables/Moneda de débito</t>
  </si>
  <si>
    <t>Apuntes contables/Moneda de crédito</t>
  </si>
  <si>
    <t>Apuntes Contables /Manual rate</t>
  </si>
  <si>
    <t>Apertura</t>
  </si>
  <si>
    <t>FACTURA</t>
  </si>
  <si>
    <t>F001</t>
  </si>
  <si>
    <t>USD</t>
  </si>
  <si>
    <t>Apuntes contables/Fecha emision</t>
  </si>
  <si>
    <t/>
  </si>
  <si>
    <t>Manual convert</t>
  </si>
  <si>
    <t>F500</t>
  </si>
  <si>
    <t>F002</t>
  </si>
  <si>
    <t>868863</t>
  </si>
  <si>
    <t>Apertura detallada 1 cuentas por pagar - 2025</t>
  </si>
  <si>
    <t>Apertura detallada 1 cuentas por cobrar- 2025</t>
  </si>
  <si>
    <t>10773929691</t>
  </si>
  <si>
    <t>20413774960</t>
  </si>
  <si>
    <t>04/11/2024</t>
  </si>
  <si>
    <t>26/11/2024</t>
  </si>
  <si>
    <t>OTROS</t>
  </si>
  <si>
    <t>10000001</t>
  </si>
  <si>
    <t>10000002</t>
  </si>
  <si>
    <t>ANTC</t>
  </si>
  <si>
    <t>31122024</t>
  </si>
  <si>
    <t>PLANILLA</t>
  </si>
  <si>
    <t>202412</t>
  </si>
  <si>
    <t>FF01</t>
  </si>
  <si>
    <t>FF02</t>
  </si>
  <si>
    <t>ANTP</t>
  </si>
  <si>
    <t>PRESTAMO</t>
  </si>
  <si>
    <t>202401</t>
  </si>
  <si>
    <t>RENDIR</t>
  </si>
  <si>
    <t>Apuntes contables/Debe ME</t>
  </si>
  <si>
    <t>Apuntes contables/Haber ME</t>
  </si>
  <si>
    <t>Apuntes contables/Fecha de emisión</t>
  </si>
  <si>
    <t>Apertura detallada 2025</t>
  </si>
  <si>
    <t>Apuntes contables / Conversión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</si>
</sst>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-;\-* #,##0.00_-;_-* &quot;-&quot;??_-;_-@"/>
    <numFmt numFmtId="165" formatCode="_-* #,##0.000_-;\-* #,##0.000_-;_-* &quot;-&quot;??_-;_-@"/>
    <numFmt numFmtId="166" formatCode="dd/mm/yyyy;@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9"/>
      <color theme="7"/>
      <name val="Calibri"/>
      <family val="2"/>
    </font>
    <font>
      <b/>
      <sz val="9"/>
      <color rgb="FF0C0C0C"/>
      <name val="Calibri"/>
      <family val="2"/>
    </font>
    <font>
      <b/>
      <sz val="9"/>
      <color rgb="FFFF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9"/>
      <color rgb="FF000000"/>
      <name val="Calibri"/>
      <family val="2"/>
    </font>
    <font>
      <sz val="8"/>
      <name val="Arial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color rgb="FFFF0000"/>
      <name val="Arial"/>
      <family val="2"/>
      <scheme val="minor"/>
    </font>
    <font>
      <sz val="10"/>
      <color rgb="FF00B050"/>
      <name val="Arial"/>
      <family val="2"/>
      <scheme val="minor"/>
    </font>
    <font>
      <sz val="9"/>
      <color rgb="FF00B050"/>
      <name val="Calibri"/>
      <family val="2"/>
    </font>
    <font>
      <b/>
      <sz val="9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E598"/>
        <bgColor rgb="FFFFE59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1" applyFont="0" applyFill="0" applyBorder="0" applyAlignment="0" applyProtection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/>
    <xf numFmtId="14" fontId="6" fillId="0" borderId="3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6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0" fillId="0" borderId="4" xfId="0" applyBorder="1"/>
    <xf numFmtId="165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14" fontId="6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Border="1"/>
    <xf numFmtId="0" fontId="9" fillId="0" borderId="5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/>
    <xf numFmtId="165" fontId="6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14" fontId="0" fillId="0" borderId="4" xfId="0" applyNumberFormat="1" applyBorder="1"/>
    <xf numFmtId="0" fontId="6" fillId="0" borderId="9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4" xfId="0" applyNumberFormat="1" applyBorder="1"/>
    <xf numFmtId="164" fontId="3" fillId="3" borderId="10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0" fontId="0" fillId="5" borderId="4" xfId="0" applyFill="1" applyBorder="1" applyAlignment="1">
      <alignment horizontal="right"/>
    </xf>
    <xf numFmtId="0" fontId="0" fillId="0" borderId="11" xfId="0" applyBorder="1"/>
    <xf numFmtId="0" fontId="6" fillId="6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11" fillId="0" borderId="5" xfId="0" applyFont="1" applyBorder="1"/>
    <xf numFmtId="14" fontId="6" fillId="7" borderId="5" xfId="0" applyNumberFormat="1" applyFont="1" applyFill="1" applyBorder="1" applyAlignment="1">
      <alignment horizontal="center"/>
    </xf>
    <xf numFmtId="166" fontId="12" fillId="7" borderId="5" xfId="0" applyNumberFormat="1" applyFont="1" applyFill="1" applyBorder="1" applyAlignment="1">
      <alignment horizontal="center" vertical="center"/>
    </xf>
    <xf numFmtId="49" fontId="13" fillId="7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4" borderId="5" xfId="0" applyFill="1" applyBorder="1"/>
    <xf numFmtId="0" fontId="6" fillId="4" borderId="5" xfId="0" applyFont="1" applyFill="1" applyBorder="1" applyAlignment="1">
      <alignment horizontal="center"/>
    </xf>
    <xf numFmtId="0" fontId="0" fillId="0" borderId="5" xfId="0" applyBorder="1" applyAlignment="1">
      <alignment horizontal="right"/>
    </xf>
    <xf numFmtId="0" fontId="0" fillId="5" borderId="5" xfId="0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0" fillId="0" borderId="5" xfId="0" applyNumberFormat="1" applyBorder="1"/>
    <xf numFmtId="2" fontId="0" fillId="0" borderId="0" xfId="0" applyNumberFormat="1"/>
    <xf numFmtId="164" fontId="0" fillId="0" borderId="12" xfId="0" applyNumberFormat="1" applyBorder="1"/>
    <xf numFmtId="0" fontId="0" fillId="0" borderId="1" xfId="0" applyBorder="1"/>
    <xf numFmtId="0" fontId="13" fillId="5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4" fontId="12" fillId="7" borderId="5" xfId="0" applyNumberFormat="1" applyFont="1" applyFill="1" applyBorder="1" applyAlignment="1">
      <alignment horizontal="center" vertical="center"/>
    </xf>
    <xf numFmtId="2" fontId="12" fillId="7" borderId="5" xfId="0" applyNumberFormat="1" applyFont="1" applyFill="1" applyBorder="1" applyAlignment="1">
      <alignment horizontal="right"/>
    </xf>
    <xf numFmtId="165" fontId="6" fillId="5" borderId="4" xfId="0" applyNumberFormat="1" applyFont="1" applyFill="1" applyBorder="1" applyAlignment="1">
      <alignment horizont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0" fillId="0" borderId="8" xfId="0" applyBorder="1"/>
    <xf numFmtId="0" fontId="6" fillId="6" borderId="4" xfId="0" applyFont="1" applyFill="1" applyBorder="1" applyAlignment="1">
      <alignment horizontal="center"/>
    </xf>
    <xf numFmtId="14" fontId="6" fillId="7" borderId="4" xfId="0" applyNumberFormat="1" applyFont="1" applyFill="1" applyBorder="1" applyAlignment="1">
      <alignment horizontal="center"/>
    </xf>
    <xf numFmtId="166" fontId="12" fillId="7" borderId="4" xfId="0" applyNumberFormat="1" applyFont="1" applyFill="1" applyBorder="1" applyAlignment="1">
      <alignment horizontal="center" vertical="center"/>
    </xf>
    <xf numFmtId="49" fontId="13" fillId="7" borderId="4" xfId="0" applyNumberFormat="1" applyFont="1" applyFill="1" applyBorder="1" applyAlignment="1">
      <alignment horizontal="center" vertical="center"/>
    </xf>
    <xf numFmtId="164" fontId="12" fillId="7" borderId="4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7" fillId="0" borderId="4" xfId="0" applyNumberFormat="1" applyFont="1" applyBorder="1"/>
    <xf numFmtId="0" fontId="15" fillId="0" borderId="13" xfId="0" applyFont="1" applyBorder="1" applyAlignment="1">
      <alignment horizontal="center" vertical="center"/>
    </xf>
    <xf numFmtId="0" fontId="16" fillId="0" borderId="4" xfId="0" applyFont="1" applyBorder="1"/>
    <xf numFmtId="14" fontId="16" fillId="7" borderId="4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49" fontId="17" fillId="7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/>
    </xf>
    <xf numFmtId="164" fontId="15" fillId="0" borderId="4" xfId="0" applyNumberFormat="1" applyFont="1" applyBorder="1"/>
    <xf numFmtId="164" fontId="16" fillId="7" borderId="4" xfId="0" applyNumberFormat="1" applyFont="1" applyFill="1" applyBorder="1" applyAlignment="1">
      <alignment horizontal="center"/>
    </xf>
    <xf numFmtId="43" fontId="0" fillId="0" borderId="0" xfId="0" applyNumberFormat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</cellXfs>
  <cellStyles count="2">
    <cellStyle name="Millares 27" xfId="1"/>
    <cellStyle name="Normal" xfId="0" builtinId="0"/>
  </cellStyles>
  <dxfs count="129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_-* #,##0.00_-;\-* #,##0.00_-;_-* &quot;-&quot;??_-;_-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_ * #,##0.00_ ;_ * \-#,##0.00_ ;_ * &quot;-&quot;??_ ;_ @_ "/>
      <border diagonalUp="0" diagonalDown="0" outline="0">
        <left/>
        <right/>
        <top/>
        <bottom/>
      </border>
    </dxf>
    <dxf>
      <numFmt numFmtId="164" formatCode="_-* #,##0.00_-;\-* #,##0.00_-;_-* &quot;-&quot;??_-;_-@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2" formatCode="0.00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_-* #,##0.00_-;\-* #,##0.00_-;_-* &quot;-&quot;??_-;_-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_-;\-* #,##0.00_-;_-* &quot;-&quot;??_-;_-@"/>
      <border diagonalUp="0" diagonalDown="0" outline="0">
        <left/>
        <right style="thin">
          <color indexed="64"/>
        </right>
        <top/>
        <bottom/>
      </border>
    </dxf>
    <dxf>
      <font>
        <sz val="9"/>
        <color theme="1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none"/>
      </font>
      <numFmt numFmtId="19" formatCode="d/mm/yyyy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_-* #,##0.000_-;\-* #,##0.000_-;_-* &quot;-&quot;??_-;_-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7" formatCode="_ * #,##0.00_ ;_ * \-#,##0.00_ ;_ * &quot;-&quot;??_ ;_ @_ 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.00_-;\-* #,##0.00_-;_-* &quot;-&quot;??_-;_-@"/>
      <border diagonalUp="0" diagonalDown="0" outline="0">
        <left/>
        <right/>
        <top/>
        <bottom/>
      </border>
    </dxf>
    <dxf>
      <numFmt numFmtId="164" formatCode="_-* #,##0.00_-;\-* #,##0.00_-;_-* &quot;-&quot;??_-;_-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2" formatCode="0.00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_-* #,##0.00_-;\-* #,##0.00_-;_-* &quot;-&quot;??_-;_-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_-;\-* #,##0.00_-;_-* &quot;-&quot;??_-;_-@"/>
      <border diagonalUp="0" diagonalDown="0" outline="0">
        <left/>
        <right style="thin">
          <color indexed="64"/>
        </right>
        <top/>
        <bottom/>
      </border>
    </dxf>
    <dxf>
      <numFmt numFmtId="164" formatCode="_-* #,##0.00_-;\-* #,##0.00_-;_-* &quot;-&quot;??_-;_-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font>
        <sz val="9"/>
        <color theme="1"/>
        <name val="Calibri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none"/>
      </font>
      <numFmt numFmtId="19" formatCode="d/mm/yyyy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numFmt numFmtId="167" formatCode="_ * #,##0.00_ ;_ * \-#,##0.00_ ;_ * &quot;-&quot;??_ ;_ @_ "/>
      <border diagonalUp="0" diagonalDown="0" outline="0">
        <left/>
        <right/>
        <top/>
        <bottom/>
      </border>
    </dxf>
    <dxf>
      <numFmt numFmtId="164" formatCode="_-* #,##0.00_-;\-* #,##0.00_-;_-* &quot;-&quot;??_-;_-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* #,##0.00_-;\-* #,##0.00_-;_-* &quot;-&quot;??_-;_-@"/>
      <border diagonalUp="0" diagonalDown="0" outline="0">
        <left/>
        <right/>
        <top/>
        <bottom/>
      </border>
    </dxf>
    <dxf>
      <numFmt numFmtId="164" formatCode="_-* #,##0.00_-;\-* #,##0.00_-;_-* &quot;-&quot;??_-;_-@"/>
      <border outline="0">
        <left style="thin">
          <color indexed="64"/>
        </left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4" formatCode="_-* #,##0.00_-;\-* #,##0.00_-;_-* &quot;-&quot;??_-;_-@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2" formatCode="0.00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2" formatCode="0.00"/>
      <fill>
        <patternFill patternType="solid">
          <fgColor theme="4" tint="0.79998168889431442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.00_-;\-* #,##0.00_-;_-* &quot;-&quot;??_-;_-@"/>
      <border diagonalUp="0" diagonalDown="0" outline="0">
        <left/>
        <right style="thin">
          <color indexed="64"/>
        </right>
        <top/>
        <bottom/>
      </border>
    </dxf>
    <dxf>
      <numFmt numFmtId="164" formatCode="_-* #,##0.00_-;\-* #,##0.00_-;_-* &quot;-&quot;??_-;_-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/mm/yyyy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dd/mm/yyyy;@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numFmt numFmtId="19" formatCode="d/mm/yyyy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ASIENTO DE APERTURA Ctas x Paga-style" pivot="0" count="3">
      <tableStyleElement type="headerRow" dxfId="128"/>
      <tableStyleElement type="firstRowStripe" dxfId="127"/>
      <tableStyleElement type="secondRowStripe" dxfId="126"/>
    </tableStyle>
    <tableStyle name="ASIENTO DE APERTURA Ctas x Paga-style 2" pivot="0" count="2">
      <tableStyleElement type="firstRowStripe" dxfId="125"/>
      <tableStyleElement type="secondRowStripe" dxfId="124"/>
    </tableStyle>
    <tableStyle name="ASIENTO DE APERTURA Ctas x Cobr-style" pivot="0" count="3">
      <tableStyleElement type="headerRow" dxfId="123"/>
      <tableStyleElement type="firstRowStripe" dxfId="122"/>
      <tableStyleElement type="secondRowStripe" dxfId="1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id="3" name="Table_3234" displayName="Table_3234" ref="A1:R20" totalsRowShown="0" headerRowDxfId="37" headerRowBorderDxfId="35" tableBorderDxfId="36" totalsRowBorderDxfId="34">
  <tableColumns count="18">
    <tableColumn id="1" name="Diario" dataDxfId="32" totalsRowDxfId="33"/>
    <tableColumn id="2" name="Fecha" dataDxfId="30" totalsRowDxfId="31"/>
    <tableColumn id="3" name="Referencia" dataDxfId="5" totalsRowDxfId="29"/>
    <tableColumn id="4" name="Apuntes contables/Cuenta" dataDxfId="4" totalsRowDxfId="28"/>
    <tableColumn id="5" name="Apuntes contables/Socio" dataDxfId="26" totalsRowDxfId="27"/>
    <tableColumn id="8" name="Apuntes contables/Tipo de documento" dataDxfId="24" totalsRowDxfId="25"/>
    <tableColumn id="9" name="Apuntes contables/Fecha de emisión" dataDxfId="22" totalsRowDxfId="23"/>
    <tableColumn id="10" name="Apuntes contables/Fecha vencimiento" dataDxfId="20" totalsRowDxfId="21"/>
    <tableColumn id="11" name="Apuntes contables/Serie" dataDxfId="18" totalsRowDxfId="19"/>
    <tableColumn id="12" name="Apuntes contables/Número Documento" dataDxfId="16" totalsRowDxfId="17"/>
    <tableColumn id="15" name="Apuntes contables/Moneda de importes" dataDxfId="14" totalsRowDxfId="15"/>
    <tableColumn id="16" name="Apuntes contables/Moneda" dataDxfId="12" totalsRowDxfId="13"/>
    <tableColumn id="17" name="Apuntes contables/Debe" dataDxfId="3" totalsRowDxfId="11"/>
    <tableColumn id="18" name="Apuntes contables/Haber" dataDxfId="9" totalsRowDxfId="10"/>
    <tableColumn id="19" name="Apuntes contables/T.C" dataDxfId="2" totalsRowDxfId="8"/>
    <tableColumn id="20" name="Apuntes contables/Debe ME" dataDxfId="1" totalsRowDxfId="7"/>
    <tableColumn id="21" name="Apuntes contables/Haber ME" dataDxfId="0" totalsRowDxfId="6"/>
    <tableColumn id="6" name="Apuntes contables / Conversión Manual"/>
  </tableColumns>
  <tableStyleInfo name="ASIENTO DE APERTURA Ctas x Cobr-style" showFirstColumn="1" showLastColumn="1" showRowStripes="1" showColumnStripes="0"/>
</table>
</file>

<file path=xl/tables/table2.xml><?xml version="1.0" encoding="utf-8"?>
<table xmlns="http://schemas.openxmlformats.org/spreadsheetml/2006/main" id="1" name="Table_32" displayName="Table_32" ref="A1:V5" totalsRowShown="0">
  <tableColumns count="22">
    <tableColumn id="1" name="Diario" totalsRowDxfId="120"/>
    <tableColumn id="2" name="Fecha" totalsRowDxfId="119"/>
    <tableColumn id="3" name="Referencia" totalsRowDxfId="118"/>
    <tableColumn id="4" name="Apuntes contables/Cuenta" totalsRowDxfId="117"/>
    <tableColumn id="5" name="Apuntes contables/Socio" dataDxfId="116" totalsRowDxfId="115"/>
    <tableColumn id="7" name="Apuntes contables/Etiqueta" dataDxfId="114"/>
    <tableColumn id="8" name="Apuntes contables/Tipo de documento" dataDxfId="113" totalsRowDxfId="112"/>
    <tableColumn id="9" name="Apuntes contables/Fecha emision" dataDxfId="111" totalsRowDxfId="110"/>
    <tableColumn id="10" name="Apuntes contables/Fecha vencimiento" dataDxfId="109" totalsRowDxfId="108"/>
    <tableColumn id="11" name="Apuntes contables/Serie" dataDxfId="107" totalsRowDxfId="106"/>
    <tableColumn id="12" name="Apuntes contables/Número Documento" dataDxfId="105" totalsRowDxfId="104"/>
    <tableColumn id="13" name="Apuntes contables/Cuenta Analítica" dataDxfId="103" totalsRowDxfId="102">
      <calculatedColumnFormula>TEXT(Table_32[[#This Row],[Apuntes contables/Número Documento]],"00000000")</calculatedColumnFormula>
    </tableColumn>
    <tableColumn id="14" name="Apuntes contables/Etiquetas analíticas/Id. de la BD" dataDxfId="101" totalsRowDxfId="100"/>
    <tableColumn id="15" name="Apuntes contables/Moneda de importes" dataDxfId="99" totalsRowDxfId="98"/>
    <tableColumn id="16" name="Apuntes contables/Moneda" dataDxfId="97" totalsRowDxfId="96"/>
    <tableColumn id="17" name="Apuntes contables/Debe" dataDxfId="95" totalsRowDxfId="94"/>
    <tableColumn id="18" name="Apuntes contables/Haber" dataDxfId="93" totalsRowDxfId="92"/>
    <tableColumn id="19" name="Apuntes contables/T.C" dataDxfId="91" totalsRowDxfId="90"/>
    <tableColumn id="20" name="Apuntes contables/Moneda de débito" dataDxfId="89" totalsRowDxfId="88">
      <calculatedColumnFormula>ROUND(Table_32[[#This Row],[Apuntes contables/Debe]]/Table_32[[#This Row],[Apuntes contables/T.C]],2)</calculatedColumnFormula>
    </tableColumn>
    <tableColumn id="21" name="Apuntes contables/Moneda de crédito" dataDxfId="87" totalsRowDxfId="86"/>
    <tableColumn id="22" name="Apuntes Contables /Manual rate" totalsRowDxfId="85"/>
    <tableColumn id="6" name="Manual convert"/>
  </tableColumns>
  <tableStyleInfo name="ASIENTO DE APERTURA Ctas x Cobr-style" showFirstColumn="1" showLastColumn="1" showRowStripes="1" showColumnStripes="0"/>
</table>
</file>

<file path=xl/tables/table3.xml><?xml version="1.0" encoding="utf-8"?>
<table xmlns="http://schemas.openxmlformats.org/spreadsheetml/2006/main" id="2" name="Table_323" displayName="Table_323" ref="A1:V5" totalsRowShown="0" headerRowDxfId="84" headerRowBorderDxfId="83" tableBorderDxfId="82" totalsRowBorderDxfId="81">
  <tableColumns count="22">
    <tableColumn id="1" name="Diario" dataDxfId="80" totalsRowDxfId="79"/>
    <tableColumn id="2" name="Fecha" dataDxfId="78" totalsRowDxfId="77"/>
    <tableColumn id="3" name="Referencia" dataDxfId="76" totalsRowDxfId="75"/>
    <tableColumn id="4" name="Apuntes contables/Cuenta" dataDxfId="74" totalsRowDxfId="73"/>
    <tableColumn id="5" name="Apuntes contables/Socio" dataDxfId="72" totalsRowDxfId="71"/>
    <tableColumn id="7" name="Apuntes contables/Etiqueta" dataDxfId="70" totalsRowDxfId="69"/>
    <tableColumn id="8" name="Apuntes contables/Tipo de documento" dataDxfId="68" totalsRowDxfId="67"/>
    <tableColumn id="9" name="Apuntes contables/Fecha emision" dataDxfId="66" totalsRowDxfId="65"/>
    <tableColumn id="10" name="Apuntes contables/Fecha vencimiento" dataDxfId="64" totalsRowDxfId="63"/>
    <tableColumn id="11" name="Apuntes contables/Serie" dataDxfId="62" totalsRowDxfId="61"/>
    <tableColumn id="12" name="Apuntes contables/Número Documento" dataDxfId="60" totalsRowDxfId="59"/>
    <tableColumn id="13" name="Apuntes contables/Cuenta Analítica" dataDxfId="58" totalsRowDxfId="57"/>
    <tableColumn id="14" name="Apuntes contables/Etiquetas analíticas/Id. de la BD" dataDxfId="56" totalsRowDxfId="55"/>
    <tableColumn id="15" name="Apuntes contables/Moneda de importes" dataDxfId="54" totalsRowDxfId="53"/>
    <tableColumn id="16" name="Apuntes contables/Moneda" dataDxfId="52" totalsRowDxfId="51"/>
    <tableColumn id="17" name="Apuntes contables/Debe" dataDxfId="50" totalsRowDxfId="49"/>
    <tableColumn id="18" name="Apuntes contables/Haber" dataDxfId="48" totalsRowDxfId="47"/>
    <tableColumn id="19" name="Apuntes contables/T.C" dataDxfId="46" totalsRowDxfId="45"/>
    <tableColumn id="20" name="Apuntes contables/Moneda de débito" dataDxfId="44" totalsRowDxfId="43"/>
    <tableColumn id="21" name="Apuntes contables/Moneda de crédito" dataDxfId="42" totalsRowDxfId="41"/>
    <tableColumn id="22" name="Apuntes Contables /Manual rate" dataDxfId="40" totalsRowDxfId="39"/>
    <tableColumn id="6" name="Manual convert" dataDxfId="38"/>
  </tableColumns>
  <tableStyleInfo name="ASIENTO DE APERTURA Ctas x Cob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U20"/>
  <sheetViews>
    <sheetView tabSelected="1" zoomScale="115" zoomScaleNormal="115" workbookViewId="0">
      <pane ySplit="1" topLeftCell="A2" activePane="bottomLeft" state="frozen"/>
      <selection pane="bottomLeft" activeCell="H21" sqref="H21"/>
    </sheetView>
  </sheetViews>
  <sheetFormatPr baseColWidth="10" defaultColWidth="12.5546875" defaultRowHeight="15" customHeight="1" x14ac:dyDescent="0.25"/>
  <cols>
    <col min="1" max="1" width="9.44140625" customWidth="1"/>
    <col min="2" max="2" width="11" customWidth="1"/>
    <col min="3" max="3" width="39.5546875" bestFit="1" customWidth="1"/>
    <col min="4" max="4" width="34.109375" bestFit="1" customWidth="1"/>
    <col min="5" max="5" width="29.44140625" customWidth="1"/>
    <col min="6" max="6" width="29.109375" bestFit="1" customWidth="1"/>
    <col min="7" max="8" width="22.5546875" customWidth="1"/>
    <col min="9" max="9" width="18.5546875" customWidth="1"/>
    <col min="10" max="10" width="14.5546875" customWidth="1"/>
    <col min="11" max="11" width="35.44140625" customWidth="1"/>
    <col min="12" max="12" width="28.44140625" customWidth="1"/>
    <col min="13" max="13" width="23.44140625" bestFit="1" customWidth="1"/>
    <col min="14" max="14" width="18.44140625" customWidth="1"/>
    <col min="15" max="15" width="21.44140625" bestFit="1" customWidth="1"/>
    <col min="16" max="16" width="26.5546875" customWidth="1"/>
    <col min="17" max="17" width="26.44140625" customWidth="1"/>
    <col min="18" max="21" width="11.44140625" customWidth="1"/>
  </cols>
  <sheetData>
    <row r="1" spans="1:21" ht="84" customHeight="1" x14ac:dyDescent="0.25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6" t="s">
        <v>6</v>
      </c>
      <c r="G1" s="26" t="s">
        <v>51</v>
      </c>
      <c r="H1" s="26" t="s">
        <v>7</v>
      </c>
      <c r="I1" s="26" t="s">
        <v>8</v>
      </c>
      <c r="J1" s="26" t="s">
        <v>9</v>
      </c>
      <c r="K1" s="26" t="s">
        <v>12</v>
      </c>
      <c r="L1" s="29" t="s">
        <v>13</v>
      </c>
      <c r="M1" s="30" t="s">
        <v>14</v>
      </c>
      <c r="N1" s="30" t="s">
        <v>15</v>
      </c>
      <c r="O1" s="29" t="s">
        <v>16</v>
      </c>
      <c r="P1" s="28" t="s">
        <v>49</v>
      </c>
      <c r="Q1" s="31" t="s">
        <v>50</v>
      </c>
      <c r="R1" s="26" t="s">
        <v>53</v>
      </c>
      <c r="S1" s="7"/>
      <c r="T1" s="7"/>
      <c r="U1" s="7"/>
    </row>
    <row r="2" spans="1:21" ht="12" customHeight="1" x14ac:dyDescent="0.25">
      <c r="A2" s="33" t="s">
        <v>20</v>
      </c>
      <c r="B2" s="19">
        <v>45658</v>
      </c>
      <c r="C2" s="18" t="s">
        <v>52</v>
      </c>
      <c r="D2" s="79">
        <v>10100001</v>
      </c>
      <c r="E2" s="15"/>
      <c r="F2" s="36"/>
      <c r="G2" s="19"/>
      <c r="H2" s="13"/>
      <c r="I2" s="20"/>
      <c r="J2" s="20"/>
      <c r="K2" s="37"/>
      <c r="L2" s="23"/>
      <c r="M2" s="23">
        <v>1000</v>
      </c>
      <c r="N2" s="38"/>
      <c r="O2" s="45">
        <v>3.758</v>
      </c>
      <c r="P2" s="92">
        <v>266.10000000000002</v>
      </c>
      <c r="Q2" s="91">
        <v>0</v>
      </c>
      <c r="R2" s="11">
        <v>1</v>
      </c>
      <c r="S2" s="11"/>
      <c r="T2" s="11"/>
      <c r="U2" s="11"/>
    </row>
    <row r="3" spans="1:21" ht="15" customHeight="1" x14ac:dyDescent="0.25">
      <c r="A3" s="73"/>
      <c r="B3" s="16"/>
      <c r="C3" s="16"/>
      <c r="D3" s="79">
        <v>10411030</v>
      </c>
      <c r="E3" s="74"/>
      <c r="F3" s="18"/>
      <c r="G3" s="75"/>
      <c r="H3" s="76"/>
      <c r="I3" s="20"/>
      <c r="J3" s="77"/>
      <c r="K3" s="37"/>
      <c r="L3" s="42"/>
      <c r="M3" s="78">
        <v>500</v>
      </c>
      <c r="N3" s="38"/>
      <c r="O3" s="45">
        <v>3.758</v>
      </c>
      <c r="P3" s="92">
        <v>133.05000000000001</v>
      </c>
      <c r="Q3" s="91">
        <v>0</v>
      </c>
      <c r="R3">
        <v>1</v>
      </c>
    </row>
    <row r="4" spans="1:21" ht="15" customHeight="1" x14ac:dyDescent="0.25">
      <c r="A4" s="73"/>
      <c r="B4" s="16"/>
      <c r="C4" s="16"/>
      <c r="D4" s="80">
        <v>12120010</v>
      </c>
      <c r="E4" s="74">
        <v>20611915099</v>
      </c>
      <c r="F4" s="18" t="s">
        <v>21</v>
      </c>
      <c r="G4" s="75">
        <v>45658</v>
      </c>
      <c r="H4" s="75">
        <v>45658</v>
      </c>
      <c r="I4" s="20" t="s">
        <v>22</v>
      </c>
      <c r="J4" s="77" t="s">
        <v>37</v>
      </c>
      <c r="K4" s="37"/>
      <c r="L4" s="42"/>
      <c r="M4" s="78">
        <v>600</v>
      </c>
      <c r="N4" s="38"/>
      <c r="O4" s="45">
        <v>3.758</v>
      </c>
      <c r="P4" s="92">
        <v>159.66</v>
      </c>
      <c r="Q4" s="91">
        <v>0</v>
      </c>
      <c r="R4" s="11">
        <v>1</v>
      </c>
    </row>
    <row r="5" spans="1:21" ht="15" customHeight="1" x14ac:dyDescent="0.25">
      <c r="A5" s="73"/>
      <c r="B5" s="16"/>
      <c r="C5" s="16"/>
      <c r="D5" s="82">
        <v>12120020</v>
      </c>
      <c r="E5" s="74">
        <v>20611915099</v>
      </c>
      <c r="F5" s="83" t="s">
        <v>21</v>
      </c>
      <c r="G5" s="84">
        <v>45658</v>
      </c>
      <c r="H5" s="84">
        <v>45658</v>
      </c>
      <c r="I5" s="85" t="s">
        <v>28</v>
      </c>
      <c r="J5" s="86" t="s">
        <v>38</v>
      </c>
      <c r="K5" s="87">
        <v>500</v>
      </c>
      <c r="L5" s="88" t="s">
        <v>23</v>
      </c>
      <c r="M5" s="89">
        <v>1879</v>
      </c>
      <c r="N5" s="38"/>
      <c r="O5" s="45">
        <v>3.758</v>
      </c>
      <c r="P5" s="92">
        <v>500</v>
      </c>
      <c r="Q5" s="91">
        <v>0</v>
      </c>
      <c r="R5">
        <v>1</v>
      </c>
    </row>
    <row r="6" spans="1:21" ht="15" customHeight="1" x14ac:dyDescent="0.25">
      <c r="A6" s="73"/>
      <c r="B6" s="16"/>
      <c r="C6" s="16"/>
      <c r="D6" s="80">
        <v>12200000</v>
      </c>
      <c r="E6" s="74">
        <v>20611915099</v>
      </c>
      <c r="F6" s="18" t="s">
        <v>36</v>
      </c>
      <c r="G6" s="75">
        <v>45658</v>
      </c>
      <c r="H6" s="75">
        <v>45658</v>
      </c>
      <c r="I6" s="20" t="s">
        <v>39</v>
      </c>
      <c r="J6" s="77" t="s">
        <v>40</v>
      </c>
      <c r="K6" s="37"/>
      <c r="L6" s="42"/>
      <c r="M6" s="78">
        <v>0</v>
      </c>
      <c r="N6" s="38"/>
      <c r="O6" s="45">
        <v>3.758</v>
      </c>
      <c r="P6" s="92">
        <v>0</v>
      </c>
      <c r="Q6" s="91">
        <v>0</v>
      </c>
      <c r="R6" s="11">
        <v>1</v>
      </c>
    </row>
    <row r="7" spans="1:21" ht="15" customHeight="1" x14ac:dyDescent="0.25">
      <c r="A7" s="73"/>
      <c r="B7" s="16"/>
      <c r="C7" s="16"/>
      <c r="D7" s="80">
        <v>12200010</v>
      </c>
      <c r="E7" s="74">
        <v>20611915099</v>
      </c>
      <c r="F7" s="18" t="s">
        <v>36</v>
      </c>
      <c r="G7" s="75">
        <v>45658</v>
      </c>
      <c r="H7" s="75">
        <v>45658</v>
      </c>
      <c r="I7" s="20" t="s">
        <v>39</v>
      </c>
      <c r="J7" s="77" t="s">
        <v>40</v>
      </c>
      <c r="K7" s="37">
        <v>100</v>
      </c>
      <c r="L7" s="81" t="s">
        <v>23</v>
      </c>
      <c r="M7" s="78">
        <v>375.8</v>
      </c>
      <c r="N7" s="38"/>
      <c r="O7" s="45">
        <v>3.758</v>
      </c>
      <c r="P7" s="92">
        <v>100</v>
      </c>
      <c r="Q7" s="91">
        <v>0</v>
      </c>
      <c r="R7">
        <v>1</v>
      </c>
    </row>
    <row r="8" spans="1:21" ht="15" customHeight="1" x14ac:dyDescent="0.25">
      <c r="A8" s="73"/>
      <c r="B8" s="16"/>
      <c r="C8" s="16"/>
      <c r="D8" s="80">
        <v>14130010</v>
      </c>
      <c r="E8" s="74">
        <v>70166462</v>
      </c>
      <c r="F8" s="18" t="s">
        <v>36</v>
      </c>
      <c r="G8" s="75">
        <v>45658</v>
      </c>
      <c r="H8" s="75">
        <v>45658</v>
      </c>
      <c r="I8" s="20" t="s">
        <v>48</v>
      </c>
      <c r="J8" s="77" t="s">
        <v>40</v>
      </c>
      <c r="K8" s="37"/>
      <c r="L8" s="42"/>
      <c r="M8" s="78">
        <v>600</v>
      </c>
      <c r="N8" s="38"/>
      <c r="O8" s="45">
        <v>3.758</v>
      </c>
      <c r="P8" s="92">
        <v>159.66</v>
      </c>
      <c r="Q8" s="91">
        <v>0</v>
      </c>
      <c r="R8" s="11">
        <v>1</v>
      </c>
    </row>
    <row r="9" spans="1:21" ht="15" customHeight="1" x14ac:dyDescent="0.25">
      <c r="A9" s="73"/>
      <c r="B9" s="16"/>
      <c r="C9" s="16"/>
      <c r="D9" s="79">
        <v>20111000</v>
      </c>
      <c r="E9" s="74"/>
      <c r="F9" s="18"/>
      <c r="G9" s="75">
        <v>45658</v>
      </c>
      <c r="H9" s="75">
        <v>45658</v>
      </c>
      <c r="I9" s="20"/>
      <c r="J9" s="77"/>
      <c r="K9" s="37"/>
      <c r="L9" s="42"/>
      <c r="M9" s="78">
        <v>2000</v>
      </c>
      <c r="N9" s="38"/>
      <c r="O9" s="45">
        <v>3.758</v>
      </c>
      <c r="P9" s="92">
        <v>532.20000000000005</v>
      </c>
      <c r="Q9" s="91">
        <v>0</v>
      </c>
      <c r="R9">
        <v>1</v>
      </c>
    </row>
    <row r="10" spans="1:21" ht="15" customHeight="1" x14ac:dyDescent="0.25">
      <c r="A10" s="73"/>
      <c r="B10" s="16"/>
      <c r="C10" s="16"/>
      <c r="D10" s="79">
        <v>33021000</v>
      </c>
      <c r="E10" s="74"/>
      <c r="F10" s="18"/>
      <c r="G10" s="75">
        <v>45658</v>
      </c>
      <c r="H10" s="75">
        <v>45658</v>
      </c>
      <c r="I10" s="20"/>
      <c r="J10" s="77"/>
      <c r="K10" s="37"/>
      <c r="L10" s="42"/>
      <c r="M10" s="78">
        <v>4000</v>
      </c>
      <c r="N10" s="38"/>
      <c r="O10" s="45">
        <v>3.758</v>
      </c>
      <c r="P10" s="92">
        <v>1064.4000000000001</v>
      </c>
      <c r="Q10" s="91">
        <v>0</v>
      </c>
      <c r="R10" s="11">
        <v>1</v>
      </c>
    </row>
    <row r="11" spans="1:21" ht="15" customHeight="1" x14ac:dyDescent="0.25">
      <c r="A11" s="73"/>
      <c r="B11" s="16"/>
      <c r="C11" s="16"/>
      <c r="D11" s="79">
        <v>37310000</v>
      </c>
      <c r="E11" s="74"/>
      <c r="F11" s="18"/>
      <c r="G11" s="75">
        <v>45658</v>
      </c>
      <c r="H11" s="75">
        <v>45658</v>
      </c>
      <c r="I11" s="20"/>
      <c r="J11" s="77"/>
      <c r="K11" s="37"/>
      <c r="L11" s="42"/>
      <c r="M11" s="78">
        <v>500</v>
      </c>
      <c r="N11" s="38"/>
      <c r="O11" s="45">
        <v>3.758</v>
      </c>
      <c r="P11" s="92">
        <v>133.05000000000001</v>
      </c>
      <c r="Q11" s="91">
        <v>0</v>
      </c>
      <c r="R11">
        <v>1</v>
      </c>
    </row>
    <row r="12" spans="1:21" ht="15" customHeight="1" x14ac:dyDescent="0.25">
      <c r="A12" s="73"/>
      <c r="B12" s="16"/>
      <c r="C12" s="16"/>
      <c r="D12" s="79">
        <v>39333000</v>
      </c>
      <c r="E12" s="74"/>
      <c r="F12" s="18"/>
      <c r="G12" s="75">
        <v>45658</v>
      </c>
      <c r="H12" s="75">
        <v>45658</v>
      </c>
      <c r="I12" s="20"/>
      <c r="J12" s="77"/>
      <c r="K12" s="37"/>
      <c r="L12" s="42"/>
      <c r="M12" s="78">
        <v>1000</v>
      </c>
      <c r="N12" s="38"/>
      <c r="O12" s="45">
        <v>3.758</v>
      </c>
      <c r="P12" s="92">
        <v>266.10000000000002</v>
      </c>
      <c r="Q12" s="91">
        <v>0</v>
      </c>
      <c r="R12" s="11">
        <v>1</v>
      </c>
    </row>
    <row r="13" spans="1:21" ht="15" customHeight="1" x14ac:dyDescent="0.25">
      <c r="A13" s="73"/>
      <c r="B13" s="16"/>
      <c r="C13" s="16"/>
      <c r="D13" s="79">
        <v>40111000</v>
      </c>
      <c r="E13" s="74"/>
      <c r="F13" s="18"/>
      <c r="G13" s="75">
        <v>45658</v>
      </c>
      <c r="H13" s="75">
        <v>45658</v>
      </c>
      <c r="I13" s="20"/>
      <c r="J13" s="77"/>
      <c r="K13" s="37"/>
      <c r="L13" s="42"/>
      <c r="M13" s="78">
        <v>0</v>
      </c>
      <c r="N13" s="38">
        <v>100</v>
      </c>
      <c r="O13" s="45">
        <v>3.758</v>
      </c>
      <c r="P13" s="92">
        <v>0</v>
      </c>
      <c r="Q13" s="91">
        <v>26.61</v>
      </c>
      <c r="R13">
        <v>1</v>
      </c>
    </row>
    <row r="14" spans="1:21" ht="15" customHeight="1" x14ac:dyDescent="0.25">
      <c r="A14" s="73"/>
      <c r="B14" s="16"/>
      <c r="C14" s="16"/>
      <c r="D14" s="80">
        <v>41110000</v>
      </c>
      <c r="E14" s="74">
        <v>70166462</v>
      </c>
      <c r="F14" s="18" t="s">
        <v>36</v>
      </c>
      <c r="G14" s="75">
        <v>45658</v>
      </c>
      <c r="H14" s="75">
        <v>45658</v>
      </c>
      <c r="I14" s="20" t="s">
        <v>41</v>
      </c>
      <c r="J14" s="77" t="s">
        <v>42</v>
      </c>
      <c r="K14" s="37"/>
      <c r="L14" s="42"/>
      <c r="M14" s="78">
        <v>0</v>
      </c>
      <c r="N14" s="38">
        <v>500</v>
      </c>
      <c r="O14" s="45">
        <v>3.758</v>
      </c>
      <c r="P14" s="92">
        <v>0</v>
      </c>
      <c r="Q14" s="91">
        <v>133.05000000000001</v>
      </c>
      <c r="R14" s="11">
        <v>1</v>
      </c>
    </row>
    <row r="15" spans="1:21" ht="15" customHeight="1" x14ac:dyDescent="0.25">
      <c r="A15" s="73"/>
      <c r="B15" s="16"/>
      <c r="C15" s="16"/>
      <c r="D15" s="80">
        <v>42120010</v>
      </c>
      <c r="E15" s="74">
        <v>20611915099</v>
      </c>
      <c r="F15" s="18" t="s">
        <v>21</v>
      </c>
      <c r="G15" s="75">
        <v>45658</v>
      </c>
      <c r="H15" s="75">
        <v>45658</v>
      </c>
      <c r="I15" s="20" t="s">
        <v>43</v>
      </c>
      <c r="J15" s="77" t="s">
        <v>37</v>
      </c>
      <c r="K15" s="37"/>
      <c r="L15" s="42"/>
      <c r="M15" s="78">
        <v>0</v>
      </c>
      <c r="N15" s="38">
        <v>5000</v>
      </c>
      <c r="O15" s="45">
        <v>3.758</v>
      </c>
      <c r="P15" s="92">
        <v>0</v>
      </c>
      <c r="Q15" s="91">
        <v>1330.5</v>
      </c>
      <c r="R15">
        <v>1</v>
      </c>
    </row>
    <row r="16" spans="1:21" ht="15" customHeight="1" x14ac:dyDescent="0.25">
      <c r="A16" s="73"/>
      <c r="B16" s="16"/>
      <c r="C16" s="16"/>
      <c r="D16" s="80">
        <v>42120020</v>
      </c>
      <c r="E16" s="74">
        <v>20611915099</v>
      </c>
      <c r="F16" s="18" t="s">
        <v>21</v>
      </c>
      <c r="G16" s="75">
        <v>45658</v>
      </c>
      <c r="H16" s="75">
        <v>45658</v>
      </c>
      <c r="I16" s="20" t="s">
        <v>44</v>
      </c>
      <c r="J16" s="77" t="s">
        <v>38</v>
      </c>
      <c r="K16" s="87">
        <v>-500</v>
      </c>
      <c r="L16" s="88" t="s">
        <v>23</v>
      </c>
      <c r="M16" s="78"/>
      <c r="N16" s="78">
        <v>1879</v>
      </c>
      <c r="O16" s="45">
        <v>3.758</v>
      </c>
      <c r="P16" s="92">
        <v>0</v>
      </c>
      <c r="Q16" s="91">
        <v>500</v>
      </c>
      <c r="R16" s="11">
        <v>1</v>
      </c>
    </row>
    <row r="17" spans="1:18" ht="15" customHeight="1" x14ac:dyDescent="0.25">
      <c r="A17" s="73"/>
      <c r="B17" s="16"/>
      <c r="C17" s="16"/>
      <c r="D17" s="80">
        <v>42200000</v>
      </c>
      <c r="E17" s="74">
        <v>20611915099</v>
      </c>
      <c r="F17" s="18" t="s">
        <v>36</v>
      </c>
      <c r="G17" s="75">
        <v>45658</v>
      </c>
      <c r="H17" s="75">
        <v>45658</v>
      </c>
      <c r="I17" s="20" t="s">
        <v>45</v>
      </c>
      <c r="J17" s="77" t="s">
        <v>40</v>
      </c>
      <c r="K17" s="37"/>
      <c r="L17" s="42"/>
      <c r="M17" s="78">
        <v>0</v>
      </c>
      <c r="N17" s="38">
        <v>500</v>
      </c>
      <c r="O17" s="45">
        <v>3.758</v>
      </c>
      <c r="P17" s="92">
        <v>0</v>
      </c>
      <c r="Q17" s="91">
        <v>133.05000000000001</v>
      </c>
      <c r="R17">
        <v>1</v>
      </c>
    </row>
    <row r="18" spans="1:18" ht="15" customHeight="1" x14ac:dyDescent="0.25">
      <c r="A18" s="73"/>
      <c r="B18" s="16"/>
      <c r="C18" s="16"/>
      <c r="D18" s="80">
        <v>45110000</v>
      </c>
      <c r="E18" s="74">
        <v>20100047218</v>
      </c>
      <c r="F18" s="18" t="s">
        <v>36</v>
      </c>
      <c r="G18" s="75">
        <v>45658</v>
      </c>
      <c r="H18" s="75">
        <v>45658</v>
      </c>
      <c r="I18" s="20" t="s">
        <v>46</v>
      </c>
      <c r="J18" s="77" t="s">
        <v>47</v>
      </c>
      <c r="K18" s="37"/>
      <c r="L18" s="42"/>
      <c r="M18" s="78">
        <v>0</v>
      </c>
      <c r="N18" s="38">
        <v>800</v>
      </c>
      <c r="O18" s="45">
        <v>3.758</v>
      </c>
      <c r="P18" s="92">
        <v>0</v>
      </c>
      <c r="Q18" s="91">
        <v>212.88</v>
      </c>
      <c r="R18" s="11">
        <v>1</v>
      </c>
    </row>
    <row r="19" spans="1:18" ht="15" customHeight="1" x14ac:dyDescent="0.25">
      <c r="A19" s="73"/>
      <c r="B19" s="16"/>
      <c r="C19" s="16"/>
      <c r="D19" s="80">
        <v>45511000</v>
      </c>
      <c r="E19" s="74">
        <v>20100047218</v>
      </c>
      <c r="F19" s="18" t="s">
        <v>36</v>
      </c>
      <c r="G19" s="75">
        <v>45658</v>
      </c>
      <c r="H19" s="75">
        <v>45658</v>
      </c>
      <c r="I19" s="20" t="s">
        <v>46</v>
      </c>
      <c r="J19" s="77" t="s">
        <v>47</v>
      </c>
      <c r="K19" s="37"/>
      <c r="L19" s="42"/>
      <c r="M19" s="78">
        <v>0</v>
      </c>
      <c r="N19" s="38">
        <v>3000</v>
      </c>
      <c r="O19" s="45">
        <v>3.758</v>
      </c>
      <c r="P19" s="92">
        <v>0</v>
      </c>
      <c r="Q19" s="91">
        <v>798.3</v>
      </c>
      <c r="R19">
        <v>1</v>
      </c>
    </row>
    <row r="20" spans="1:18" ht="15" customHeight="1" x14ac:dyDescent="0.25">
      <c r="A20" s="73"/>
      <c r="B20" s="16"/>
      <c r="C20" s="16"/>
      <c r="D20" s="79">
        <v>59110000</v>
      </c>
      <c r="E20" s="74"/>
      <c r="F20" s="18"/>
      <c r="G20" s="75">
        <v>45658</v>
      </c>
      <c r="H20" s="75">
        <v>45658</v>
      </c>
      <c r="I20" s="20"/>
      <c r="J20" s="77"/>
      <c r="K20" s="37"/>
      <c r="L20" s="42"/>
      <c r="M20" s="78">
        <v>0</v>
      </c>
      <c r="N20" s="90">
        <v>675.79999999999927</v>
      </c>
      <c r="O20" s="45">
        <v>3.758</v>
      </c>
      <c r="P20" s="92">
        <v>0</v>
      </c>
      <c r="Q20" s="91">
        <v>179.83</v>
      </c>
      <c r="R20" s="11">
        <v>1</v>
      </c>
    </row>
  </sheetData>
  <printOptions horizontalCentered="1"/>
  <pageMargins left="0.3" right="0.3" top="0.61" bottom="0.37" header="0" footer="0"/>
  <pageSetup paperSize="9" pageOrder="overThenDown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5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12.5546875" defaultRowHeight="15" customHeight="1" x14ac:dyDescent="0.25"/>
  <cols>
    <col min="1" max="1" width="9.44140625" customWidth="1"/>
    <col min="2" max="2" width="11" customWidth="1"/>
    <col min="3" max="3" width="37.109375" bestFit="1" customWidth="1"/>
    <col min="4" max="4" width="29.88671875" customWidth="1"/>
    <col min="5" max="5" width="29.44140625" customWidth="1"/>
    <col min="6" max="6" width="25.44140625" customWidth="1"/>
    <col min="7" max="7" width="24.88671875" customWidth="1"/>
    <col min="8" max="9" width="22.5546875" customWidth="1"/>
    <col min="10" max="10" width="16.5546875" customWidth="1"/>
    <col min="11" max="12" width="14.5546875" customWidth="1"/>
    <col min="13" max="13" width="18.44140625" customWidth="1"/>
    <col min="14" max="14" width="35.44140625" customWidth="1"/>
    <col min="15" max="15" width="28.44140625" customWidth="1"/>
    <col min="16" max="16" width="19.44140625" style="61" customWidth="1"/>
    <col min="17" max="17" width="18.44140625" customWidth="1"/>
    <col min="18" max="18" width="19" customWidth="1"/>
    <col min="19" max="19" width="15.44140625" customWidth="1"/>
    <col min="20" max="20" width="26.44140625" customWidth="1"/>
    <col min="21" max="21" width="26.5546875" customWidth="1"/>
    <col min="22" max="27" width="11.44140625" customWidth="1"/>
  </cols>
  <sheetData>
    <row r="1" spans="1:27" ht="33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24</v>
      </c>
      <c r="I1" s="2" t="s">
        <v>7</v>
      </c>
      <c r="J1" s="2" t="s">
        <v>8</v>
      </c>
      <c r="K1" s="2" t="s">
        <v>9</v>
      </c>
      <c r="L1" s="4" t="s">
        <v>10</v>
      </c>
      <c r="M1" s="4" t="s">
        <v>11</v>
      </c>
      <c r="N1" s="2" t="s">
        <v>12</v>
      </c>
      <c r="O1" s="5" t="s">
        <v>13</v>
      </c>
      <c r="P1" s="58" t="s">
        <v>14</v>
      </c>
      <c r="Q1" s="43" t="s">
        <v>15</v>
      </c>
      <c r="R1" s="5" t="s">
        <v>16</v>
      </c>
      <c r="S1" s="4" t="s">
        <v>17</v>
      </c>
      <c r="T1" s="6" t="s">
        <v>18</v>
      </c>
      <c r="U1" s="4" t="s">
        <v>19</v>
      </c>
      <c r="V1" s="7" t="s">
        <v>26</v>
      </c>
      <c r="W1" s="7"/>
      <c r="X1" s="7"/>
      <c r="Y1" s="7"/>
      <c r="Z1" s="7"/>
      <c r="AA1" s="7"/>
    </row>
    <row r="2" spans="1:27" ht="12" customHeight="1" x14ac:dyDescent="0.25">
      <c r="A2" s="8" t="s">
        <v>20</v>
      </c>
      <c r="B2" s="9">
        <v>45658</v>
      </c>
      <c r="C2" s="8" t="s">
        <v>31</v>
      </c>
      <c r="D2" s="40">
        <v>12120000</v>
      </c>
      <c r="E2" s="16" t="s">
        <v>32</v>
      </c>
      <c r="F2" s="16" t="s">
        <v>21</v>
      </c>
      <c r="G2" s="16" t="s">
        <v>21</v>
      </c>
      <c r="H2" s="39" t="s">
        <v>34</v>
      </c>
      <c r="I2" s="39">
        <v>45625</v>
      </c>
      <c r="J2" s="16" t="s">
        <v>22</v>
      </c>
      <c r="K2" s="16">
        <v>3015</v>
      </c>
      <c r="L2" s="40"/>
      <c r="M2" s="15" t="s">
        <v>25</v>
      </c>
      <c r="N2" s="41"/>
      <c r="O2" s="41"/>
      <c r="P2" s="59">
        <v>2520</v>
      </c>
      <c r="Q2" s="41"/>
      <c r="R2" s="68">
        <v>3.758</v>
      </c>
      <c r="S2" s="42">
        <f>ROUND(Table_32[[#This Row],[Apuntes contables/Debe]]/Table_32[[#This Row],[Apuntes contables/T.C]],2)</f>
        <v>670.57</v>
      </c>
      <c r="T2" s="42"/>
      <c r="U2" s="10">
        <v>1</v>
      </c>
      <c r="V2" s="10">
        <v>1</v>
      </c>
      <c r="W2" s="12"/>
      <c r="X2" s="11"/>
      <c r="Y2" s="11"/>
      <c r="Z2" s="11"/>
      <c r="AA2" s="11"/>
    </row>
    <row r="3" spans="1:27" ht="12" customHeight="1" x14ac:dyDescent="0.25">
      <c r="A3" s="8"/>
      <c r="B3" s="9"/>
      <c r="C3" s="8"/>
      <c r="D3" s="40">
        <v>12120000</v>
      </c>
      <c r="E3" s="16" t="s">
        <v>33</v>
      </c>
      <c r="F3" s="16" t="s">
        <v>21</v>
      </c>
      <c r="G3" s="16" t="s">
        <v>21</v>
      </c>
      <c r="H3" s="39" t="s">
        <v>35</v>
      </c>
      <c r="I3" s="39">
        <v>45632</v>
      </c>
      <c r="J3" s="16" t="s">
        <v>22</v>
      </c>
      <c r="K3" s="16">
        <v>3189</v>
      </c>
      <c r="L3" s="40"/>
      <c r="M3" s="15"/>
      <c r="N3" s="15"/>
      <c r="O3" s="41"/>
      <c r="P3" s="59">
        <v>150</v>
      </c>
      <c r="Q3" s="41"/>
      <c r="R3" s="68">
        <v>3.758</v>
      </c>
      <c r="S3" s="42">
        <f>ROUND(Table_32[[#This Row],[Apuntes contables/Debe]]/Table_32[[#This Row],[Apuntes contables/T.C]],2)</f>
        <v>39.909999999999997</v>
      </c>
      <c r="T3" s="42"/>
      <c r="U3" s="10">
        <v>1</v>
      </c>
      <c r="V3" s="10">
        <v>1</v>
      </c>
      <c r="W3" s="11"/>
      <c r="X3" s="11"/>
      <c r="Y3" s="11"/>
      <c r="Z3" s="11"/>
      <c r="AA3" s="11"/>
    </row>
    <row r="4" spans="1:27" ht="15" customHeight="1" x14ac:dyDescent="0.25">
      <c r="A4" s="69"/>
      <c r="B4" s="70"/>
      <c r="C4" s="69"/>
      <c r="D4" s="40">
        <v>59110000</v>
      </c>
      <c r="E4" s="21"/>
      <c r="F4" s="21"/>
      <c r="G4" s="21"/>
      <c r="H4" s="21"/>
      <c r="I4" s="56"/>
      <c r="J4" s="21"/>
      <c r="K4" s="56"/>
      <c r="L4" s="71" t="str">
        <f>TEXT(Table_32[[#This Row],[Apuntes contables/Número Documento]],"00000000")</f>
        <v>00000000</v>
      </c>
      <c r="M4" s="21"/>
      <c r="N4" s="21"/>
      <c r="O4" s="72"/>
      <c r="P4" s="60"/>
      <c r="Q4" s="21">
        <v>230939.27</v>
      </c>
      <c r="R4" s="68">
        <v>3.758</v>
      </c>
      <c r="S4" s="62">
        <f>ROUND(Table_32[[#This Row],[Apuntes contables/Debe]]/Table_32[[#This Row],[Apuntes contables/T.C]],2)</f>
        <v>0</v>
      </c>
      <c r="T4" s="44"/>
      <c r="U4" s="17"/>
      <c r="V4" s="17"/>
    </row>
    <row r="5" spans="1:27" ht="15" customHeight="1" x14ac:dyDescent="0.25">
      <c r="A5" s="63"/>
      <c r="B5" s="63"/>
      <c r="C5" s="63"/>
      <c r="D5" s="40"/>
      <c r="E5" s="64"/>
      <c r="F5" s="65"/>
      <c r="G5" s="49"/>
      <c r="H5" s="66"/>
      <c r="I5" s="66"/>
      <c r="J5" s="22"/>
      <c r="K5" s="52"/>
      <c r="L5" s="63"/>
      <c r="M5" s="21"/>
      <c r="N5" s="21"/>
      <c r="O5" s="44"/>
      <c r="P5" s="67">
        <f>SUBTOTAL(109,P2:P3)</f>
        <v>2670</v>
      </c>
      <c r="Q5" s="21">
        <v>230839.27000000002</v>
      </c>
      <c r="R5" s="68">
        <v>3.758</v>
      </c>
      <c r="S5" s="62">
        <f>ROUND(Table_32[[#This Row],[Apuntes contables/Debe]]/Table_32[[#This Row],[Apuntes contables/T.C]],2)</f>
        <v>710.48</v>
      </c>
      <c r="T5" s="44"/>
      <c r="U5" s="17">
        <v>1</v>
      </c>
      <c r="V5" s="17">
        <v>1</v>
      </c>
    </row>
  </sheetData>
  <phoneticPr fontId="10" type="noConversion"/>
  <printOptions horizontalCentered="1"/>
  <pageMargins left="0.3" right="0.3" top="0.61" bottom="0.37" header="0" footer="0"/>
  <pageSetup paperSize="9" pageOrder="overThenDown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5"/>
  <sheetViews>
    <sheetView topLeftCell="O1" zoomScale="115" zoomScaleNormal="115" workbookViewId="0">
      <pane ySplit="1" topLeftCell="A2" activePane="bottomLeft" state="frozen"/>
      <selection pane="bottomLeft" activeCell="V1" sqref="V1:V5"/>
    </sheetView>
  </sheetViews>
  <sheetFormatPr baseColWidth="10" defaultColWidth="12.5546875" defaultRowHeight="15" customHeight="1" x14ac:dyDescent="0.25"/>
  <cols>
    <col min="1" max="1" width="9.44140625" customWidth="1"/>
    <col min="2" max="2" width="11" customWidth="1"/>
    <col min="3" max="3" width="39.5546875" bestFit="1" customWidth="1"/>
    <col min="4" max="4" width="34.109375" bestFit="1" customWidth="1"/>
    <col min="5" max="5" width="29.44140625" customWidth="1"/>
    <col min="6" max="6" width="25.44140625" customWidth="1"/>
    <col min="7" max="7" width="61.88671875" bestFit="1" customWidth="1"/>
    <col min="8" max="9" width="22.5546875" customWidth="1"/>
    <col min="10" max="10" width="18.5546875" customWidth="1"/>
    <col min="11" max="12" width="14.5546875" customWidth="1"/>
    <col min="13" max="13" width="38.88671875" customWidth="1"/>
    <col min="14" max="14" width="35.44140625" customWidth="1"/>
    <col min="15" max="15" width="28.44140625" customWidth="1"/>
    <col min="16" max="16" width="23.44140625" bestFit="1" customWidth="1"/>
    <col min="17" max="17" width="18.44140625" customWidth="1"/>
    <col min="18" max="18" width="21.44140625" bestFit="1" customWidth="1"/>
    <col min="19" max="19" width="26.5546875" customWidth="1"/>
    <col min="20" max="20" width="26.44140625" customWidth="1"/>
    <col min="21" max="21" width="26.5546875" customWidth="1"/>
    <col min="22" max="26" width="11.44140625" customWidth="1"/>
  </cols>
  <sheetData>
    <row r="1" spans="1:26" ht="84" customHeight="1" x14ac:dyDescent="0.25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6" t="s">
        <v>5</v>
      </c>
      <c r="G1" s="26" t="s">
        <v>6</v>
      </c>
      <c r="H1" s="26" t="s">
        <v>24</v>
      </c>
      <c r="I1" s="26" t="s">
        <v>7</v>
      </c>
      <c r="J1" s="26" t="s">
        <v>8</v>
      </c>
      <c r="K1" s="26" t="s">
        <v>9</v>
      </c>
      <c r="L1" s="28" t="s">
        <v>10</v>
      </c>
      <c r="M1" s="28" t="s">
        <v>11</v>
      </c>
      <c r="N1" s="26" t="s">
        <v>12</v>
      </c>
      <c r="O1" s="29" t="s">
        <v>13</v>
      </c>
      <c r="P1" s="30" t="s">
        <v>14</v>
      </c>
      <c r="Q1" s="30" t="s">
        <v>15</v>
      </c>
      <c r="R1" s="29" t="s">
        <v>16</v>
      </c>
      <c r="S1" s="28" t="s">
        <v>17</v>
      </c>
      <c r="T1" s="31" t="s">
        <v>18</v>
      </c>
      <c r="U1" s="28" t="s">
        <v>19</v>
      </c>
      <c r="V1" s="32" t="s">
        <v>26</v>
      </c>
      <c r="W1" s="7"/>
      <c r="X1" s="7"/>
      <c r="Y1" s="7"/>
      <c r="Z1" s="7"/>
    </row>
    <row r="2" spans="1:26" ht="12" customHeight="1" x14ac:dyDescent="0.25">
      <c r="A2" s="33" t="s">
        <v>20</v>
      </c>
      <c r="B2" s="19">
        <v>45658</v>
      </c>
      <c r="C2" s="18" t="s">
        <v>30</v>
      </c>
      <c r="D2" s="15">
        <v>42120000</v>
      </c>
      <c r="E2" s="15">
        <v>20507646051</v>
      </c>
      <c r="F2" s="14" t="s">
        <v>21</v>
      </c>
      <c r="G2" s="36" t="s">
        <v>21</v>
      </c>
      <c r="H2" s="19">
        <v>45600</v>
      </c>
      <c r="I2" s="13">
        <v>45600</v>
      </c>
      <c r="J2" s="20" t="s">
        <v>27</v>
      </c>
      <c r="K2" s="20">
        <v>854265</v>
      </c>
      <c r="L2" s="35"/>
      <c r="M2" s="37" t="s">
        <v>25</v>
      </c>
      <c r="N2" s="37"/>
      <c r="O2" s="23"/>
      <c r="P2" s="23"/>
      <c r="Q2" s="38">
        <f>ROUND(Table_323[[#This Row],[Apuntes contables/Moneda de crédito]]*Table_323[[#This Row],[Apuntes contables/T.C]],2)</f>
        <v>10199.209999999999</v>
      </c>
      <c r="R2" s="45">
        <v>3.758</v>
      </c>
      <c r="S2" s="16"/>
      <c r="T2" s="16">
        <v>2714</v>
      </c>
      <c r="U2" s="17">
        <v>1</v>
      </c>
      <c r="V2" s="17">
        <v>1</v>
      </c>
      <c r="W2" s="11"/>
      <c r="X2" s="11"/>
      <c r="Y2" s="11"/>
      <c r="Z2" s="11"/>
    </row>
    <row r="3" spans="1:26" ht="12" customHeight="1" x14ac:dyDescent="0.25">
      <c r="A3" s="33"/>
      <c r="B3" s="19"/>
      <c r="C3" s="18"/>
      <c r="D3" s="15">
        <v>42120000</v>
      </c>
      <c r="E3" s="15">
        <v>20507646051</v>
      </c>
      <c r="F3" s="14" t="s">
        <v>21</v>
      </c>
      <c r="G3" s="36" t="s">
        <v>21</v>
      </c>
      <c r="H3" s="19">
        <v>45635</v>
      </c>
      <c r="I3" s="13">
        <v>45635</v>
      </c>
      <c r="J3" s="20" t="s">
        <v>27</v>
      </c>
      <c r="K3" s="20" t="s">
        <v>29</v>
      </c>
      <c r="L3" s="35"/>
      <c r="M3" s="35"/>
      <c r="N3" s="35"/>
      <c r="O3" s="23"/>
      <c r="P3" s="23"/>
      <c r="Q3" s="38">
        <f>ROUND(Table_323[[#This Row],[Apuntes contables/Moneda de crédito]]*Table_323[[#This Row],[Apuntes contables/T.C]],2)</f>
        <v>4079.68</v>
      </c>
      <c r="R3" s="45">
        <v>3.758</v>
      </c>
      <c r="S3" s="16"/>
      <c r="T3" s="16">
        <v>1085.5999999999999</v>
      </c>
      <c r="U3" s="17">
        <v>1</v>
      </c>
      <c r="V3" s="17">
        <v>1</v>
      </c>
      <c r="W3" s="11"/>
      <c r="X3" s="11"/>
      <c r="Y3" s="11"/>
      <c r="Z3" s="11"/>
    </row>
    <row r="4" spans="1:26" ht="12" customHeight="1" x14ac:dyDescent="0.25">
      <c r="A4" s="33"/>
      <c r="B4" s="19"/>
      <c r="C4" s="18"/>
      <c r="D4" s="15">
        <v>42120000</v>
      </c>
      <c r="E4" s="15">
        <v>20108407167</v>
      </c>
      <c r="F4" s="14" t="s">
        <v>21</v>
      </c>
      <c r="G4" s="36" t="s">
        <v>21</v>
      </c>
      <c r="H4" s="19">
        <v>45630</v>
      </c>
      <c r="I4" s="13">
        <v>45660</v>
      </c>
      <c r="J4" s="20" t="s">
        <v>28</v>
      </c>
      <c r="K4" s="20">
        <v>40704</v>
      </c>
      <c r="L4" s="35"/>
      <c r="M4" s="37"/>
      <c r="N4" s="38">
        <v>-236</v>
      </c>
      <c r="O4" s="23" t="s">
        <v>23</v>
      </c>
      <c r="P4" s="23"/>
      <c r="Q4" s="38">
        <f>ROUND(Table_323[[#This Row],[Apuntes contables/Moneda de crédito]]*Table_323[[#This Row],[Apuntes contables/T.C]],2)</f>
        <v>886.89</v>
      </c>
      <c r="R4" s="45">
        <v>3.758</v>
      </c>
      <c r="S4" s="16"/>
      <c r="T4" s="16">
        <v>236</v>
      </c>
      <c r="U4" s="17">
        <v>1</v>
      </c>
      <c r="V4" s="17">
        <v>1</v>
      </c>
      <c r="W4" s="11"/>
      <c r="X4" s="11"/>
      <c r="Y4" s="11"/>
      <c r="Z4" s="11"/>
    </row>
    <row r="5" spans="1:26" ht="15" customHeight="1" x14ac:dyDescent="0.25">
      <c r="A5" s="46"/>
      <c r="B5" s="21"/>
      <c r="C5" s="21"/>
      <c r="D5" s="15">
        <v>59110000</v>
      </c>
      <c r="E5" s="47"/>
      <c r="F5" s="48"/>
      <c r="G5" s="49"/>
      <c r="H5" s="50"/>
      <c r="I5" s="51"/>
      <c r="J5" s="22"/>
      <c r="K5" s="52"/>
      <c r="L5" s="53"/>
      <c r="M5" s="54"/>
      <c r="N5" s="55"/>
      <c r="O5" s="44"/>
      <c r="P5" s="23"/>
      <c r="Q5" s="56"/>
      <c r="R5" s="57"/>
      <c r="S5" s="44"/>
      <c r="T5" s="21"/>
      <c r="U5" s="34">
        <v>1</v>
      </c>
      <c r="V5" s="34">
        <v>1</v>
      </c>
    </row>
  </sheetData>
  <printOptions horizontalCentered="1"/>
  <pageMargins left="0.3" right="0.3" top="0.61" bottom="0.37" header="0" footer="0"/>
  <pageSetup paperSize="9" pageOrder="overThenDown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APERTURA GLOBAL</vt:lpstr>
      <vt:lpstr>APERTURA POR COBRAR</vt:lpstr>
      <vt:lpstr>APERTURA POR PAGAR</vt:lpstr>
      <vt:lpstr>'APERTURA GLOBAL'!account_id</vt:lpstr>
      <vt:lpstr>'APERTURA POR COBRAR'!account_id</vt:lpstr>
      <vt:lpstr>'APERTURA POR PAGAR'!account_id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DELL GAMER</cp:lastModifiedBy>
  <dcterms:created xsi:type="dcterms:W3CDTF">2022-08-02T14:13:30Z</dcterms:created>
  <dcterms:modified xsi:type="dcterms:W3CDTF">2025-03-19T18:40:46Z</dcterms:modified>
</cp:coreProperties>
</file>